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585" yWindow="-45" windowWidth="10470" windowHeight="8970" tabRatio="828"/>
  </bookViews>
  <sheets>
    <sheet name="site de " sheetId="19" r:id="rId1"/>
  </sheets>
  <externalReferences>
    <externalReference r:id="rId2"/>
  </externalReferences>
  <definedNames>
    <definedName name="_1Excel_BuiltIn_Print_Area_1">#REF!</definedName>
    <definedName name="_1Excel_BuiltIn_Print_Area_2_1_1_1">#REF!</definedName>
    <definedName name="_1Excel_BuiltIn_Print_Area_3">#REF!</definedName>
    <definedName name="_2Excel_BuiltIn_Print_Area_3_1_1_1">#REF!</definedName>
    <definedName name="_3Excel_BuiltIn_Print_Area_3_1_1_1_1">#REF!</definedName>
    <definedName name="DOORS">#REF!</definedName>
    <definedName name="Excel_BuiltIn_Print_Area_1">#REF!</definedName>
    <definedName name="Excel_BuiltIn_Print_Area_2">#REF!</definedName>
    <definedName name="Excel_BuiltIn_Print_Area_2_1">#REF!</definedName>
    <definedName name="Excel_BuiltIn_Print_Area_2_1_1">#REF!</definedName>
    <definedName name="Excel_BuiltIn_Print_Area_2_1_1_1">#REF!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#REF!</definedName>
    <definedName name="Excel_BuiltIn_Print_Area_4">#REF!</definedName>
    <definedName name="Excel_BuiltIn_Print_Area_4_1">#REF!</definedName>
    <definedName name="Excel_BuiltIn_Print_Area_4_1_1">#REF!</definedName>
    <definedName name="Excel_BuiltIn_Print_Area_4_1_1_1">#REF!</definedName>
    <definedName name="Excel_BuiltIn_Print_Area_5">#REF!</definedName>
    <definedName name="Excel_BuiltIn_Print_Area_5_1">#REF!</definedName>
    <definedName name="Excel_BuiltIn_Print_Area_5_1_1">#REF!</definedName>
    <definedName name="Excel_BuiltIn_Print_Area_5_1_1_1">#REF!</definedName>
    <definedName name="Excel_BuiltIn_Print_Area_6">#REF!</definedName>
    <definedName name="Excel_BuiltIn_Print_Area_6_1">#REF!</definedName>
    <definedName name="Excel_BuiltIn_Print_Area_6_1_1">#REF!</definedName>
    <definedName name="Excel_BuiltIn_Print_Area_7_1">#REF!</definedName>
    <definedName name="Excel_BuiltIn_Print_Area_7_1_1">#REF!</definedName>
    <definedName name="Excel_BuiltIn_Print_Area_7_1_1_1">#REF!</definedName>
    <definedName name="Excel_BuiltIn_Print_Area_8">#REF!</definedName>
    <definedName name="Excel_BuiltIn_Print_Area_8_1">#REF!</definedName>
    <definedName name="Excel_BuiltIn_Print_Area_8_1_1">#REF!</definedName>
    <definedName name="Excel_BuiltIn_Print_Area_9">#REF!</definedName>
    <definedName name="Excel_BuiltIn_Print_Titles_1">#REF!</definedName>
    <definedName name="Excel_BuiltIn_Print_Titles_2">#REF!</definedName>
    <definedName name="Excel_BuiltIn_Print_Titles_2_1">#REF!</definedName>
    <definedName name="Excel_BuiltIn_Print_Titles_3">#REF!</definedName>
    <definedName name="Excel_BuiltIn_Print_Titles_3_1">#REF!</definedName>
    <definedName name="_xlnm.Print_Area" localSheetId="0">'site de '!$A$1:$F$45</definedName>
    <definedName name="_xlnm.Print_Titles" localSheetId="0">'site de '!$4:$4</definedName>
  </definedNames>
  <calcPr calcId="124519"/>
  <fileRecoveryPr autoRecover="0"/>
</workbook>
</file>

<file path=xl/calcChain.xml><?xml version="1.0" encoding="utf-8"?>
<calcChain xmlns="http://schemas.openxmlformats.org/spreadsheetml/2006/main">
  <c r="F23" i="19"/>
  <c r="F45" s="1"/>
  <c r="F17" l="1"/>
  <c r="F13"/>
  <c r="D7"/>
  <c r="D8"/>
  <c r="D10"/>
  <c r="D12"/>
  <c r="D14"/>
  <c r="D16"/>
  <c r="D17"/>
  <c r="D18"/>
  <c r="D20"/>
  <c r="D21"/>
  <c r="D22"/>
  <c r="D24"/>
  <c r="D25"/>
  <c r="D28"/>
  <c r="D30"/>
  <c r="F44"/>
  <c r="F41"/>
  <c r="F39"/>
  <c r="F37"/>
  <c r="F34"/>
  <c r="F30"/>
  <c r="F25"/>
  <c r="F21"/>
  <c r="F19"/>
  <c r="F11"/>
  <c r="F9"/>
  <c r="F7"/>
  <c r="A7"/>
  <c r="A9" s="1"/>
  <c r="A11" s="1"/>
  <c r="A13" s="1"/>
  <c r="A15" s="1"/>
  <c r="A17" s="1"/>
  <c r="A19" s="1"/>
  <c r="A21" s="1"/>
  <c r="A23" s="1"/>
  <c r="A25" s="1"/>
  <c r="A27" s="1"/>
  <c r="A30" s="1"/>
  <c r="A34" s="1"/>
  <c r="A36" s="1"/>
  <c r="A39" s="1"/>
  <c r="A41" s="1"/>
  <c r="A43" s="1"/>
  <c r="F28" l="1"/>
  <c r="F5" l="1"/>
</calcChain>
</file>

<file path=xl/sharedStrings.xml><?xml version="1.0" encoding="utf-8"?>
<sst xmlns="http://schemas.openxmlformats.org/spreadsheetml/2006/main" count="49" uniqueCount="39">
  <si>
    <t>Each</t>
  </si>
  <si>
    <t>UNIT</t>
  </si>
  <si>
    <t>DESCRIPTION OF ITEM</t>
  </si>
  <si>
    <t>Qty.</t>
  </si>
  <si>
    <t xml:space="preserve">Rate </t>
  </si>
  <si>
    <t>Amount (Rs.)</t>
  </si>
  <si>
    <t>sqm</t>
  </si>
  <si>
    <t>cum</t>
  </si>
  <si>
    <t>Cum</t>
  </si>
  <si>
    <t>100sq.m.</t>
  </si>
  <si>
    <t>Fine dressing of the ground</t>
  </si>
  <si>
    <t>100 Sqm</t>
  </si>
  <si>
    <t>Holes 90 cm dia, and 90 cm deep.</t>
  </si>
  <si>
    <t>Preparation and consolidation of sub grade with power road roller of 8 to 12 tonne capacity after excavating earth to an average of 22.5 cm. depth, dressing to camber and consolidating with road roller including making good the undulations etc. and re-rolling the sub grade and disposal of surplus earth with lead upto 50 metres.</t>
  </si>
  <si>
    <t>Providing and laying design mix cement concrete of M-30 grade, in roads/ taxi tracks/ runways, using cement content as per design mix, using coarse sand and graded stone aggregate of 40 mm nominal size in appropriate proportions as per approved &amp; specified design criteria, providing dowel bars with sleeve/ tie bars wherever required, laying at site, spreading and compacting, mechanically by using needle and surface vibrators, levelling to required slope/ camber, finishing with required texture, including steel form work with sturdy M.S. channel sections, curing, making provision for contraction/ expansion, construction &amp; longitudinal joints ( 10 mm wide x 50 mm deep) by groove cutting machine, providing and filling joints with approved joint filler and sealants, complete all as per direction of Engineer-in-charge (Item of joint fillers, sealants, dowel bars with sleeve/ tie bars to be paid separately)
Note:- Cement content considered in M-30 is @ 340 kg/cum. Excess/ less cement used as per design mix is payable/ recoverable separately.</t>
  </si>
  <si>
    <t>Cement concrete prepared with batch mixing machine.</t>
  </si>
  <si>
    <t>Providing and fixing in position pre-moulded joint filler in expansion joints.</t>
  </si>
  <si>
    <t>Per cm depth per cm width per m length</t>
  </si>
  <si>
    <t>Providing and laying at or near ground level factory made kerb stone of M-25 grade cement concrete in position to the required line, level and curvature, jointed with cement mortar 1:3 (1 cement: 3 coarse sand) including making joints with or without grooves (thickness of joints except at sharp curve shall not to more than 5mm), including making drainage opening wherever required complete etc. as per direction of Engineer-in-charge (length of finished kerb edging shall be measured for payment). (Precast C.C. kerb stone shall be approved by Engineer-in-charge).</t>
  </si>
  <si>
    <t>Construction of granular sub-base by providing close graded Material conforming to specifications, mixing in a mechanical mix plant at OMC, carriage of mixed material by tippers to work site, for all leads &amp; lifts, spreading in uniform layers of specified thickness with motor grader on prepared surface and compacting with vibratory power roller to achieve the desired density, complete as per specifications and directions of Engineer-in-Charge.</t>
  </si>
  <si>
    <t>With material conforming to Grade-I (size range 75 mm to 0.075 mm ) having CBR Value-30.</t>
  </si>
  <si>
    <t>Trenching in ordinary soil up to a depth of 60cm including removal and stacking of serviceable materials and then disposing of surplus soil, by spreading and neatly leveling within a lead of 50m and making up the trenched area to proper levels by filling with earth or earth mixed with sludge or/and manure before and after flooding trench with water (excluding cost of imported earth, sludge or manure).</t>
  </si>
  <si>
    <t>Supplying and stacking of good earth at site including royalty and carriage up to 1 km (earth measured in stacks will be reduced by 20% for payment).</t>
  </si>
  <si>
    <t>Supplying and stacking sludge at site including royalty and carriage up to 1 km (sludge measured in stacks will be reduced by 8% for payment).</t>
  </si>
  <si>
    <t>Rough dressing the trenched ground including breaking clods.</t>
  </si>
  <si>
    <t>Uprooting weeds from the trenched area after 10 to 15 days of its flooding with water including disposal of uprooted vegetation.</t>
  </si>
  <si>
    <t>Spreading of sludge, dump manure and / or good earth in required thickness as per direction of Officer-in-charge (Cost of sludge, dump manure and / or good earth to be paid separately).</t>
  </si>
  <si>
    <t>Mixing earth and sludge or manure in the required proportion specified or directed by the Officer-in-charge.</t>
  </si>
  <si>
    <t>Uprooting rank vegetation and weeds by digging the area to a depth of 60cm, removing all weeds and other growth with roots by forking repeatedly, breaking clods, rough dressing, flooding with water, uprooting fresh growths after 10 to 15 days and then fine dressing for planting new grass, including disposal of all rubbish with all leads and lifts.</t>
  </si>
  <si>
    <t>Preparation of beds for hedging and shrubbery by excavating 60cm deep and trenching the excavated base to a further depth of 30cm, refilling the excavated earth after breaking clods and mixing with sludge or manure in the ratio of 8:1 (8 parts of stacked volume of earth after reduction by 20% : one part of stacked volume of sludge or manure after reduction by 8%), flooding with water, filling with earth if necessary, watering and finally fine dressing, leveling etc. including stacking and disposal of materials declared unserviceable and surplus earth by spreading and leveling as directed, within a lead of 50 m, lift up to 1.5 m complete (cost of sludge, manure or extra earth to be paid for separately).</t>
  </si>
  <si>
    <t>Digging holes in ordinary soil and refilling the same with the excavated earth mixed with manure or sludge in the ratio of 2:1 by volume (2 parts of stacked volume of earth after reduction by 20% : 1 part of stacked volume of manure after reduction by 8%) flooding with water, dressing including removal of rubbish and surplus earth, if any, with all leads and lifts (cost of manure, sludge or extra good earth if needed to be paid for separately) :</t>
  </si>
  <si>
    <t>Providing and fixing M. S. tree guard 50 cm square in plan, height 1.40 metre above ground level and 0.50 metre below ground level. The vertical members shall consist of four nos. of angle iron of size 25x25x5 mm 1.9 long, one at each corner and 8 nos. flat iron of size 25x5 mm 1.4 long. The vertical members shall be welded to 4 nos. 25x6 mm M. S. flats placed horizontally around the vertical member of the cage. One name plate of 1 mm thick M.S. sheet of size 250x100 mm shall be welded to the tree guard near the middle height and lettered CPWD / PWD/ any other approved name. The tree guard shall be fixed to the ground by making suitable holes and by embedding four corners leg in the ground , including refilling the earth , compaction etc. complete. The tree guard shall be painted with two coats of paint of approved brand and manufacture over a coat of primer, complete in all respect.</t>
  </si>
  <si>
    <t>SCHEDULE ITEMS</t>
  </si>
  <si>
    <t>QRO</t>
  </si>
  <si>
    <t>PART C - SITE DEVELOPMENT</t>
  </si>
  <si>
    <t>Sl.No</t>
  </si>
  <si>
    <t>SUB HEAD I : HORTICULTURAL AND ARBORICULTURAL WORK</t>
  </si>
  <si>
    <t>SUB HEAD - II; ROAD WORK</t>
  </si>
  <si>
    <t>TOTAL - PART C</t>
  </si>
</sst>
</file>

<file path=xl/styles.xml><?xml version="1.0" encoding="utf-8"?>
<styleSheet xmlns="http://schemas.openxmlformats.org/spreadsheetml/2006/main">
  <numFmts count="3">
    <numFmt numFmtId="44" formatCode="_(&quot;$&quot;* #,##0.00_);_(&quot;$&quot;* \(#,##0.00\);_(&quot;$&quot;* &quot;-&quot;??_);_(@_)"/>
    <numFmt numFmtId="43" formatCode="_(* #,##0.00_);_(* \(#,##0.00\);_(* &quot;-&quot;??_);_(@_)"/>
    <numFmt numFmtId="164" formatCode="0.00_);\(0.00\)"/>
  </numFmts>
  <fonts count="12">
    <font>
      <sz val="10"/>
      <name val="Arial"/>
    </font>
    <font>
      <sz val="10"/>
      <name val="Arial"/>
      <family val="2"/>
    </font>
    <font>
      <sz val="10"/>
      <name val="Helv"/>
      <charset val="204"/>
    </font>
    <font>
      <sz val="10"/>
      <name val="Arial"/>
      <family val="2"/>
    </font>
    <font>
      <sz val="10"/>
      <name val="Arial"/>
      <family val="2"/>
      <charset val="204"/>
    </font>
    <font>
      <sz val="10"/>
      <name val="Arial"/>
      <family val="2"/>
    </font>
    <font>
      <sz val="10"/>
      <name val="Arial"/>
    </font>
    <font>
      <sz val="11"/>
      <color theme="1"/>
      <name val="Calibri"/>
      <family val="2"/>
      <scheme val="minor"/>
    </font>
    <font>
      <b/>
      <sz val="12"/>
      <name val="Times New Roman"/>
      <family val="1"/>
    </font>
    <font>
      <sz val="12"/>
      <name val="Times New Roman"/>
      <family val="1"/>
    </font>
    <font>
      <b/>
      <sz val="14"/>
      <name val="Times New Roman"/>
      <family val="1"/>
    </font>
    <font>
      <b/>
      <u/>
      <sz val="12"/>
      <name val="Times New Roman"/>
      <family val="1"/>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44">
    <xf numFmtId="0" fontId="0" fillId="0" borderId="0"/>
    <xf numFmtId="0" fontId="4" fillId="0" borderId="0"/>
    <xf numFmtId="0" fontId="1" fillId="0" borderId="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1" fillId="0" borderId="0"/>
    <xf numFmtId="0" fontId="1" fillId="0" borderId="0"/>
    <xf numFmtId="0" fontId="1" fillId="0" borderId="0"/>
    <xf numFmtId="0" fontId="1" fillId="0" borderId="0"/>
    <xf numFmtId="0" fontId="2" fillId="0" borderId="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ill="0" applyBorder="0" applyAlignment="0" applyProtection="0"/>
    <xf numFmtId="9" fontId="5" fillId="0" borderId="0" applyFont="0" applyFill="0" applyBorder="0" applyAlignment="0" applyProtection="0"/>
    <xf numFmtId="9" fontId="6" fillId="0" borderId="0" applyFont="0" applyFill="0" applyBorder="0" applyAlignment="0" applyProtection="0"/>
    <xf numFmtId="0" fontId="2" fillId="0" borderId="0"/>
    <xf numFmtId="43" fontId="1" fillId="0" borderId="0" applyFont="0" applyFill="0" applyBorder="0" applyAlignment="0" applyProtection="0"/>
    <xf numFmtId="43" fontId="6" fillId="0" borderId="0" applyFill="0" applyBorder="0" applyAlignment="0" applyProtection="0"/>
  </cellStyleXfs>
  <cellXfs count="42">
    <xf numFmtId="0" fontId="0" fillId="0" borderId="0" xfId="0"/>
    <xf numFmtId="0" fontId="9" fillId="0" borderId="0" xfId="19" applyFont="1" applyFill="1" applyBorder="1"/>
    <xf numFmtId="0" fontId="8" fillId="0" borderId="0" xfId="19" applyFont="1" applyFill="1" applyBorder="1" applyAlignment="1">
      <alignment horizontal="center"/>
    </xf>
    <xf numFmtId="0" fontId="9" fillId="0" borderId="0" xfId="19" applyFont="1" applyFill="1" applyBorder="1" applyAlignment="1">
      <alignment horizontal="center" vertical="center"/>
    </xf>
    <xf numFmtId="49" fontId="9" fillId="0" borderId="0" xfId="19" applyNumberFormat="1" applyFont="1" applyFill="1" applyBorder="1" applyAlignment="1">
      <alignment horizontal="center" vertical="top"/>
    </xf>
    <xf numFmtId="0" fontId="8" fillId="0" borderId="0" xfId="19" applyFont="1" applyFill="1" applyBorder="1"/>
    <xf numFmtId="0" fontId="9" fillId="0" borderId="0" xfId="19" applyFont="1" applyFill="1" applyBorder="1" applyAlignment="1">
      <alignment vertical="top" wrapText="1"/>
    </xf>
    <xf numFmtId="0" fontId="9" fillId="0" borderId="1" xfId="19" applyFont="1" applyFill="1" applyBorder="1" applyAlignment="1">
      <alignment horizontal="center" vertical="top"/>
    </xf>
    <xf numFmtId="0" fontId="9" fillId="0" borderId="1" xfId="19" applyFont="1" applyFill="1" applyBorder="1" applyAlignment="1">
      <alignment horizontal="justify" vertical="justify" wrapText="1"/>
    </xf>
    <xf numFmtId="0" fontId="9" fillId="0" borderId="1" xfId="19" applyFont="1" applyFill="1" applyBorder="1" applyAlignment="1">
      <alignment horizontal="center" vertical="center"/>
    </xf>
    <xf numFmtId="2" fontId="9" fillId="0" borderId="1" xfId="19" applyNumberFormat="1" applyFont="1" applyFill="1" applyBorder="1" applyAlignment="1">
      <alignment horizontal="center" vertical="center"/>
    </xf>
    <xf numFmtId="49" fontId="9" fillId="0" borderId="1" xfId="19" applyNumberFormat="1" applyFont="1" applyFill="1" applyBorder="1" applyAlignment="1">
      <alignment horizontal="center" vertical="top"/>
    </xf>
    <xf numFmtId="49" fontId="8" fillId="0" borderId="1" xfId="19" applyNumberFormat="1" applyFont="1" applyFill="1" applyBorder="1" applyAlignment="1">
      <alignment horizontal="center" vertical="top"/>
    </xf>
    <xf numFmtId="0" fontId="8" fillId="0" borderId="1" xfId="19" applyFont="1" applyFill="1" applyBorder="1" applyAlignment="1">
      <alignment horizontal="center" vertical="center"/>
    </xf>
    <xf numFmtId="0" fontId="8" fillId="0" borderId="1" xfId="19" applyFont="1" applyFill="1" applyBorder="1" applyAlignment="1">
      <alignment horizontal="center" vertical="top" wrapText="1"/>
    </xf>
    <xf numFmtId="0" fontId="8" fillId="0" borderId="1" xfId="31" applyNumberFormat="1" applyFont="1" applyFill="1" applyBorder="1" applyAlignment="1" applyProtection="1">
      <alignment horizontal="justify" vertical="top" wrapText="1"/>
      <protection locked="0"/>
    </xf>
    <xf numFmtId="4" fontId="9" fillId="0" borderId="1" xfId="31" applyNumberFormat="1" applyFont="1" applyFill="1" applyBorder="1" applyAlignment="1" applyProtection="1">
      <alignment horizontal="center" vertical="center" wrapText="1"/>
      <protection locked="0"/>
    </xf>
    <xf numFmtId="0" fontId="9" fillId="0" borderId="1" xfId="31" applyFont="1" applyFill="1" applyBorder="1" applyAlignment="1" applyProtection="1">
      <alignment horizontal="center" vertical="center" wrapText="1"/>
      <protection locked="0"/>
    </xf>
    <xf numFmtId="43" fontId="9" fillId="0" borderId="1" xfId="3" applyFont="1" applyFill="1" applyBorder="1" applyAlignment="1" applyProtection="1">
      <alignment horizontal="right" vertical="center" wrapText="1"/>
    </xf>
    <xf numFmtId="43" fontId="9" fillId="0" borderId="1" xfId="3" applyNumberFormat="1" applyFont="1" applyFill="1" applyBorder="1" applyAlignment="1" applyProtection="1">
      <alignment horizontal="center" vertical="center" wrapText="1"/>
      <protection locked="0"/>
    </xf>
    <xf numFmtId="0" fontId="9" fillId="0" borderId="1" xfId="31" applyFont="1" applyFill="1" applyBorder="1" applyAlignment="1" applyProtection="1">
      <alignment horizontal="justify" vertical="top" wrapText="1"/>
      <protection locked="0"/>
    </xf>
    <xf numFmtId="0" fontId="9" fillId="0" borderId="1" xfId="19" applyFont="1" applyFill="1" applyBorder="1" applyAlignment="1">
      <alignment vertical="top" wrapText="1"/>
    </xf>
    <xf numFmtId="0" fontId="8" fillId="0" borderId="1" xfId="28" applyFont="1" applyFill="1" applyBorder="1" applyAlignment="1" applyProtection="1">
      <alignment wrapText="1"/>
      <protection locked="0"/>
    </xf>
    <xf numFmtId="4" fontId="8" fillId="0" borderId="1" xfId="31" applyNumberFormat="1" applyFont="1" applyFill="1" applyBorder="1" applyAlignment="1" applyProtection="1">
      <alignment horizontal="center" vertical="center" wrapText="1"/>
      <protection locked="0"/>
    </xf>
    <xf numFmtId="0" fontId="8" fillId="0" borderId="1" xfId="31" applyFont="1" applyFill="1" applyBorder="1" applyAlignment="1" applyProtection="1">
      <alignment horizontal="center" vertical="center" wrapText="1"/>
      <protection locked="0"/>
    </xf>
    <xf numFmtId="43" fontId="8" fillId="0" borderId="1" xfId="3" applyFont="1" applyFill="1" applyBorder="1" applyAlignment="1" applyProtection="1">
      <alignment horizontal="right" vertical="center" wrapText="1"/>
    </xf>
    <xf numFmtId="4" fontId="9" fillId="0" borderId="1" xfId="0" applyNumberFormat="1" applyFont="1" applyFill="1" applyBorder="1" applyAlignment="1" applyProtection="1">
      <alignment horizontal="justify" vertical="top" wrapText="1"/>
      <protection locked="0" hidden="1"/>
    </xf>
    <xf numFmtId="0" fontId="9" fillId="0" borderId="1" xfId="31" applyFont="1" applyFill="1" applyBorder="1" applyAlignment="1" applyProtection="1">
      <alignment vertical="top" wrapText="1"/>
      <protection locked="0"/>
    </xf>
    <xf numFmtId="0" fontId="9" fillId="0" borderId="1" xfId="25" applyFont="1" applyFill="1" applyBorder="1" applyAlignment="1" applyProtection="1">
      <alignment horizontal="justify" vertical="justify" wrapText="1"/>
      <protection locked="0"/>
    </xf>
    <xf numFmtId="2" fontId="9" fillId="0" borderId="1" xfId="25" applyNumberFormat="1" applyFont="1" applyFill="1" applyBorder="1" applyAlignment="1" applyProtection="1">
      <alignment horizontal="center" vertical="center" wrapText="1"/>
      <protection locked="0"/>
    </xf>
    <xf numFmtId="0" fontId="9" fillId="0" borderId="1" xfId="25" applyFont="1" applyFill="1" applyBorder="1" applyAlignment="1" applyProtection="1">
      <alignment horizontal="center" vertical="center" wrapText="1"/>
      <protection locked="0"/>
    </xf>
    <xf numFmtId="1" fontId="9" fillId="0" borderId="1" xfId="25" applyNumberFormat="1" applyFont="1" applyFill="1" applyBorder="1" applyAlignment="1" applyProtection="1">
      <alignment horizontal="center" vertical="center" wrapText="1"/>
      <protection locked="0"/>
    </xf>
    <xf numFmtId="0" fontId="9" fillId="0" borderId="1" xfId="31" applyNumberFormat="1" applyFont="1" applyFill="1" applyBorder="1" applyAlignment="1" applyProtection="1">
      <alignment horizontal="justify" vertical="justify" wrapText="1"/>
      <protection locked="0"/>
    </xf>
    <xf numFmtId="2" fontId="9" fillId="0" borderId="1" xfId="31" applyNumberFormat="1" applyFont="1" applyFill="1" applyBorder="1" applyAlignment="1" applyProtection="1">
      <alignment horizontal="center" vertical="center" wrapText="1"/>
      <protection locked="0"/>
    </xf>
    <xf numFmtId="2" fontId="9" fillId="0" borderId="1" xfId="5" applyNumberFormat="1" applyFont="1" applyFill="1" applyBorder="1" applyAlignment="1" applyProtection="1">
      <alignment horizontal="center" vertical="center" wrapText="1"/>
    </xf>
    <xf numFmtId="4" fontId="9" fillId="0" borderId="1" xfId="0" applyNumberFormat="1" applyFont="1" applyFill="1" applyBorder="1" applyAlignment="1" applyProtection="1">
      <alignment horizontal="left" vertical="center" wrapText="1"/>
      <protection locked="0" hidden="1"/>
    </xf>
    <xf numFmtId="164" fontId="8" fillId="0" borderId="1" xfId="3" applyNumberFormat="1" applyFont="1" applyFill="1" applyBorder="1" applyAlignment="1" applyProtection="1">
      <alignment horizontal="center" vertical="center" wrapText="1"/>
      <protection locked="0"/>
    </xf>
    <xf numFmtId="164" fontId="9" fillId="0" borderId="1" xfId="3" applyNumberFormat="1" applyFont="1" applyFill="1" applyBorder="1" applyAlignment="1" applyProtection="1">
      <alignment horizontal="center" vertical="center" wrapText="1"/>
      <protection locked="0"/>
    </xf>
    <xf numFmtId="2" fontId="9" fillId="0" borderId="1" xfId="26" applyNumberFormat="1" applyFont="1" applyFill="1" applyBorder="1" applyAlignment="1" applyProtection="1">
      <alignment horizontal="center" vertical="center" wrapText="1"/>
      <protection locked="0"/>
    </xf>
    <xf numFmtId="43" fontId="9" fillId="0" borderId="0" xfId="19" applyNumberFormat="1" applyFont="1" applyFill="1" applyBorder="1"/>
    <xf numFmtId="0" fontId="10" fillId="0" borderId="1" xfId="19" applyFont="1" applyFill="1" applyBorder="1" applyAlignment="1">
      <alignment horizontal="center" vertical="center" wrapText="1"/>
    </xf>
    <xf numFmtId="0" fontId="11" fillId="0" borderId="1" xfId="19" applyFont="1" applyFill="1" applyBorder="1" applyAlignment="1">
      <alignment horizontal="center" vertical="top" wrapText="1"/>
    </xf>
  </cellXfs>
  <cellStyles count="44">
    <cellStyle name="_Rate Analysis for Lifts" xfId="1"/>
    <cellStyle name="0,0_x000d_&#10;NA_x000d_&#10;" xfId="2"/>
    <cellStyle name="Comma 11" xfId="3"/>
    <cellStyle name="Comma 2" xfId="4"/>
    <cellStyle name="Comma 2 2" xfId="5"/>
    <cellStyle name="Comma 2 3" xfId="6"/>
    <cellStyle name="Comma 2 4" xfId="7"/>
    <cellStyle name="Comma 3" xfId="8"/>
    <cellStyle name="Comma 3 2" xfId="9"/>
    <cellStyle name="Comma 4" xfId="10"/>
    <cellStyle name="Comma 4 2" xfId="11"/>
    <cellStyle name="Comma 5" xfId="12"/>
    <cellStyle name="Comma 6" xfId="13"/>
    <cellStyle name="Comma 7" xfId="14"/>
    <cellStyle name="Comma 8" xfId="15"/>
    <cellStyle name="Comma 8 2" xfId="16"/>
    <cellStyle name="Comma 9" xfId="43"/>
    <cellStyle name="Currency 2" xfId="17"/>
    <cellStyle name="Normal" xfId="0" builtinId="0"/>
    <cellStyle name="Normal 10" xfId="18"/>
    <cellStyle name="Normal 2" xfId="19"/>
    <cellStyle name="Normal 2 2" xfId="20"/>
    <cellStyle name="Normal 2 3" xfId="21"/>
    <cellStyle name="Normal 2 3 2" xfId="22"/>
    <cellStyle name="Normal 2 4" xfId="23"/>
    <cellStyle name="Normal 2_ESID-KOLKATA MISC." xfId="24"/>
    <cellStyle name="Normal 3" xfId="25"/>
    <cellStyle name="Normal 3 2" xfId="26"/>
    <cellStyle name="Normal 3_ESID-KOLKATA MISC." xfId="27"/>
    <cellStyle name="Normal 4" xfId="28"/>
    <cellStyle name="Normal 4 2" xfId="29"/>
    <cellStyle name="Normal 5" xfId="30"/>
    <cellStyle name="Normal_02 Estimate  abstract hospital esic" xfId="31"/>
    <cellStyle name="Percent 2" xfId="32"/>
    <cellStyle name="Percent 2 2" xfId="33"/>
    <cellStyle name="Percent 2 2 2" xfId="34"/>
    <cellStyle name="Percent 3" xfId="35"/>
    <cellStyle name="Percent 4" xfId="36"/>
    <cellStyle name="Percent 4 2" xfId="37"/>
    <cellStyle name="Percent 5" xfId="38"/>
    <cellStyle name="Percent 6" xfId="39"/>
    <cellStyle name="Percent 7" xfId="40"/>
    <cellStyle name="Style 1" xfId="41"/>
    <cellStyle name="Style 1 2" xfId="4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ttachments%20(12)/CIVIL%20ESTIMATE%20FOR%202%20DOCTOR'S%20DISPENSARY%20AT%20KORATTY.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um"/>
      <sheetName val="Civ"/>
      <sheetName val="PH"/>
      <sheetName val="INT"/>
      <sheetName val="site de "/>
      <sheetName val="Bo Wal"/>
      <sheetName val="Tank"/>
      <sheetName val="RWH"/>
      <sheetName val="R Wal"/>
      <sheetName val="Do Civ"/>
      <sheetName val="Do PH"/>
      <sheetName val="INT Do"/>
      <sheetName val="Do Site"/>
      <sheetName val="Do Bwa"/>
      <sheetName val="Do Tank"/>
      <sheetName val="Do RWH"/>
      <sheetName val="Do R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I6">
            <v>75</v>
          </cell>
        </row>
        <row r="21">
          <cell r="I21">
            <v>75</v>
          </cell>
        </row>
        <row r="24">
          <cell r="I24">
            <v>100</v>
          </cell>
        </row>
      </sheetData>
      <sheetData sheetId="13" refreshError="1"/>
      <sheetData sheetId="14" refreshError="1"/>
      <sheetData sheetId="15" refreshError="1"/>
      <sheetData sheetId="1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45"/>
  <sheetViews>
    <sheetView showZeros="0" tabSelected="1" view="pageBreakPreview" topLeftCell="A16" zoomScale="90" zoomScaleSheetLayoutView="90" workbookViewId="0">
      <selection activeCell="J7" sqref="J7"/>
    </sheetView>
  </sheetViews>
  <sheetFormatPr defaultRowHeight="15.75"/>
  <cols>
    <col min="1" max="1" width="5.85546875" style="4" customWidth="1"/>
    <col min="2" max="2" width="69.85546875" style="6" customWidth="1"/>
    <col min="3" max="3" width="9.42578125" style="3" customWidth="1"/>
    <col min="4" max="4" width="8.28515625" style="3" customWidth="1"/>
    <col min="5" max="5" width="10.42578125" style="3" customWidth="1"/>
    <col min="6" max="6" width="14.28515625" style="3" customWidth="1"/>
    <col min="7" max="9" width="9.140625" style="1"/>
    <col min="10" max="10" width="12.5703125" style="1" bestFit="1" customWidth="1"/>
    <col min="11" max="16384" width="9.140625" style="1"/>
  </cols>
  <sheetData>
    <row r="1" spans="1:6" ht="23.25" customHeight="1">
      <c r="A1" s="40" t="s">
        <v>34</v>
      </c>
      <c r="B1" s="40"/>
      <c r="C1" s="40"/>
      <c r="D1" s="40"/>
      <c r="E1" s="40"/>
      <c r="F1" s="40"/>
    </row>
    <row r="2" spans="1:6" ht="23.25" customHeight="1">
      <c r="A2" s="40" t="s">
        <v>32</v>
      </c>
      <c r="B2" s="40"/>
      <c r="C2" s="40"/>
      <c r="D2" s="40"/>
      <c r="E2" s="40"/>
      <c r="F2" s="40"/>
    </row>
    <row r="3" spans="1:6">
      <c r="A3" s="41"/>
      <c r="B3" s="41"/>
      <c r="C3" s="41"/>
      <c r="D3" s="41"/>
      <c r="E3" s="41"/>
      <c r="F3" s="41"/>
    </row>
    <row r="4" spans="1:6" s="2" customFormat="1" ht="21.75" customHeight="1">
      <c r="A4" s="12" t="s">
        <v>35</v>
      </c>
      <c r="B4" s="14" t="s">
        <v>2</v>
      </c>
      <c r="C4" s="13" t="s">
        <v>1</v>
      </c>
      <c r="D4" s="13" t="s">
        <v>3</v>
      </c>
      <c r="E4" s="13" t="s">
        <v>4</v>
      </c>
      <c r="F4" s="13" t="s">
        <v>5</v>
      </c>
    </row>
    <row r="5" spans="1:6">
      <c r="A5" s="11"/>
      <c r="B5" s="8"/>
      <c r="C5" s="9"/>
      <c r="D5" s="9"/>
      <c r="E5" s="9"/>
      <c r="F5" s="10">
        <f>E5*C5</f>
        <v>0</v>
      </c>
    </row>
    <row r="6" spans="1:6" ht="31.5">
      <c r="A6" s="11"/>
      <c r="B6" s="15" t="s">
        <v>36</v>
      </c>
      <c r="C6" s="17"/>
      <c r="D6" s="16"/>
      <c r="E6" s="18"/>
      <c r="F6" s="19"/>
    </row>
    <row r="7" spans="1:6" ht="100.5" customHeight="1">
      <c r="A7" s="7">
        <f>1+0</f>
        <v>1</v>
      </c>
      <c r="B7" s="20" t="s">
        <v>21</v>
      </c>
      <c r="C7" s="17" t="s">
        <v>7</v>
      </c>
      <c r="D7" s="16">
        <f>'[1]Do Site'!I6</f>
        <v>75</v>
      </c>
      <c r="E7" s="18">
        <v>30.9</v>
      </c>
      <c r="F7" s="37">
        <f>+ROUNDUP(PRODUCT(C7:E7),2)</f>
        <v>2317.5</v>
      </c>
    </row>
    <row r="8" spans="1:6">
      <c r="A8" s="7"/>
      <c r="B8" s="20"/>
      <c r="C8" s="17"/>
      <c r="D8" s="16">
        <f>C8+B8</f>
        <v>0</v>
      </c>
      <c r="E8" s="18"/>
      <c r="F8" s="37"/>
    </row>
    <row r="9" spans="1:6" ht="45.75" customHeight="1">
      <c r="A9" s="7">
        <f>1+A7</f>
        <v>2</v>
      </c>
      <c r="B9" s="20" t="s">
        <v>22</v>
      </c>
      <c r="C9" s="17" t="s">
        <v>7</v>
      </c>
      <c r="D9" s="16">
        <v>360</v>
      </c>
      <c r="E9" s="18">
        <v>260.7</v>
      </c>
      <c r="F9" s="37">
        <f>+ROUNDUP(PRODUCT(C9:E9),2)</f>
        <v>93852</v>
      </c>
    </row>
    <row r="10" spans="1:6">
      <c r="A10" s="11"/>
      <c r="B10" s="20"/>
      <c r="C10" s="17"/>
      <c r="D10" s="16">
        <f>C10+B10</f>
        <v>0</v>
      </c>
      <c r="E10" s="18"/>
      <c r="F10" s="37"/>
    </row>
    <row r="11" spans="1:6" ht="38.25" customHeight="1">
      <c r="A11" s="7">
        <f>1+A9</f>
        <v>3</v>
      </c>
      <c r="B11" s="20" t="s">
        <v>23</v>
      </c>
      <c r="C11" s="17" t="s">
        <v>7</v>
      </c>
      <c r="D11" s="16">
        <v>40</v>
      </c>
      <c r="E11" s="18">
        <v>215.15</v>
      </c>
      <c r="F11" s="37">
        <f>+ROUNDUP(PRODUCT(C11:E11),2)</f>
        <v>8606</v>
      </c>
    </row>
    <row r="12" spans="1:6">
      <c r="A12" s="11"/>
      <c r="B12" s="20"/>
      <c r="C12" s="17"/>
      <c r="D12" s="16">
        <f>C12+B12</f>
        <v>0</v>
      </c>
      <c r="E12" s="18"/>
      <c r="F12" s="37"/>
    </row>
    <row r="13" spans="1:6" ht="38.25" customHeight="1">
      <c r="A13" s="7">
        <f>1+A11</f>
        <v>4</v>
      </c>
      <c r="B13" s="20" t="s">
        <v>24</v>
      </c>
      <c r="C13" s="17" t="s">
        <v>9</v>
      </c>
      <c r="D13" s="16">
        <v>80</v>
      </c>
      <c r="E13" s="18">
        <v>59.85</v>
      </c>
      <c r="F13" s="37">
        <f>+ROUNDUP(PRODUCT(C13:E13),2)/100</f>
        <v>47.88</v>
      </c>
    </row>
    <row r="14" spans="1:6">
      <c r="A14" s="11"/>
      <c r="B14" s="20"/>
      <c r="C14" s="17"/>
      <c r="D14" s="16">
        <f>C14+B14</f>
        <v>0</v>
      </c>
      <c r="E14" s="18"/>
      <c r="F14" s="37"/>
    </row>
    <row r="15" spans="1:6" ht="38.25" customHeight="1">
      <c r="A15" s="7">
        <f>1+A13</f>
        <v>5</v>
      </c>
      <c r="B15" s="20" t="s">
        <v>25</v>
      </c>
      <c r="C15" s="17" t="s">
        <v>9</v>
      </c>
      <c r="D15" s="16" t="s">
        <v>33</v>
      </c>
      <c r="E15" s="18">
        <v>194.05</v>
      </c>
      <c r="F15" s="37"/>
    </row>
    <row r="16" spans="1:6">
      <c r="A16" s="11"/>
      <c r="B16" s="20"/>
      <c r="C16" s="17"/>
      <c r="D16" s="16">
        <f>C16+B16</f>
        <v>0</v>
      </c>
      <c r="E16" s="18"/>
      <c r="F16" s="37"/>
    </row>
    <row r="17" spans="1:6" ht="37.5" customHeight="1">
      <c r="A17" s="7">
        <f>1+A15</f>
        <v>6</v>
      </c>
      <c r="B17" s="20" t="s">
        <v>10</v>
      </c>
      <c r="C17" s="17" t="s">
        <v>9</v>
      </c>
      <c r="D17" s="16">
        <f>D13</f>
        <v>80</v>
      </c>
      <c r="E17" s="18">
        <v>145.9</v>
      </c>
      <c r="F17" s="37">
        <f>+ROUNDUP(PRODUCT(C17:E17),2)/100</f>
        <v>116.72</v>
      </c>
    </row>
    <row r="18" spans="1:6">
      <c r="A18" s="11"/>
      <c r="B18" s="20"/>
      <c r="C18" s="17"/>
      <c r="D18" s="16">
        <f>C18+B18</f>
        <v>0</v>
      </c>
      <c r="E18" s="18"/>
      <c r="F18" s="37"/>
    </row>
    <row r="19" spans="1:6" ht="55.5" customHeight="1">
      <c r="A19" s="7">
        <f>1+A17</f>
        <v>7</v>
      </c>
      <c r="B19" s="20" t="s">
        <v>26</v>
      </c>
      <c r="C19" s="17" t="s">
        <v>8</v>
      </c>
      <c r="D19" s="16">
        <v>40</v>
      </c>
      <c r="E19" s="18">
        <v>21</v>
      </c>
      <c r="F19" s="37">
        <f>+ROUNDUP(PRODUCT(C19:E19),2)</f>
        <v>840</v>
      </c>
    </row>
    <row r="20" spans="1:6">
      <c r="A20" s="11"/>
      <c r="B20" s="20"/>
      <c r="C20" s="17"/>
      <c r="D20" s="16">
        <f>C20+B20</f>
        <v>0</v>
      </c>
      <c r="E20" s="18"/>
      <c r="F20" s="37"/>
    </row>
    <row r="21" spans="1:6" ht="39" customHeight="1">
      <c r="A21" s="7">
        <f>1+A19</f>
        <v>8</v>
      </c>
      <c r="B21" s="20" t="s">
        <v>27</v>
      </c>
      <c r="C21" s="17" t="s">
        <v>7</v>
      </c>
      <c r="D21" s="16">
        <f>D19</f>
        <v>40</v>
      </c>
      <c r="E21" s="18">
        <v>14.35</v>
      </c>
      <c r="F21" s="37">
        <f>+ROUNDUP(PRODUCT(C21:E21),2)</f>
        <v>574</v>
      </c>
    </row>
    <row r="22" spans="1:6">
      <c r="A22" s="11"/>
      <c r="B22" s="20"/>
      <c r="C22" s="17"/>
      <c r="D22" s="16">
        <f>C22+B22</f>
        <v>0</v>
      </c>
      <c r="E22" s="18"/>
      <c r="F22" s="37"/>
    </row>
    <row r="23" spans="1:6" s="5" customFormat="1" ht="89.25" customHeight="1">
      <c r="A23" s="7">
        <f>1+A21</f>
        <v>9</v>
      </c>
      <c r="B23" s="20" t="s">
        <v>28</v>
      </c>
      <c r="C23" s="17" t="s">
        <v>11</v>
      </c>
      <c r="D23" s="16">
        <v>80</v>
      </c>
      <c r="E23" s="18">
        <v>2402.5500000000002</v>
      </c>
      <c r="F23" s="37">
        <f>+ROUNDUP(PRODUCT(C23:E23),2)/100</f>
        <v>1922.04</v>
      </c>
    </row>
    <row r="24" spans="1:6">
      <c r="A24" s="11"/>
      <c r="B24" s="20"/>
      <c r="C24" s="17"/>
      <c r="D24" s="16">
        <f>C24+B24</f>
        <v>0</v>
      </c>
      <c r="E24" s="18"/>
      <c r="F24" s="37"/>
    </row>
    <row r="25" spans="1:6" ht="162.75" customHeight="1">
      <c r="A25" s="7">
        <f>1+A23</f>
        <v>10</v>
      </c>
      <c r="B25" s="20" t="s">
        <v>29</v>
      </c>
      <c r="C25" s="17" t="s">
        <v>7</v>
      </c>
      <c r="D25" s="16">
        <f>'[1]Do Site'!I21</f>
        <v>75</v>
      </c>
      <c r="E25" s="18">
        <v>87.5</v>
      </c>
      <c r="F25" s="37">
        <f>+ROUNDUP(PRODUCT(C25:E25),2)</f>
        <v>6562.5</v>
      </c>
    </row>
    <row r="26" spans="1:6">
      <c r="A26" s="11"/>
      <c r="B26" s="20"/>
      <c r="C26" s="17"/>
      <c r="D26" s="16"/>
      <c r="E26" s="18"/>
      <c r="F26" s="37"/>
    </row>
    <row r="27" spans="1:6" ht="103.5" customHeight="1">
      <c r="A27" s="7">
        <f>1+A25</f>
        <v>11</v>
      </c>
      <c r="B27" s="20" t="s">
        <v>30</v>
      </c>
      <c r="C27" s="17"/>
      <c r="D27" s="16"/>
      <c r="E27" s="18"/>
      <c r="F27" s="37"/>
    </row>
    <row r="28" spans="1:6" ht="30.75" customHeight="1">
      <c r="A28" s="11"/>
      <c r="B28" s="20" t="s">
        <v>12</v>
      </c>
      <c r="C28" s="17" t="s">
        <v>0</v>
      </c>
      <c r="D28" s="16">
        <f>'[1]Do Site'!I24</f>
        <v>100</v>
      </c>
      <c r="E28" s="18">
        <v>80.2</v>
      </c>
      <c r="F28" s="37">
        <f>+ROUNDUP(PRODUCT(C28:E28),2)</f>
        <v>8020</v>
      </c>
    </row>
    <row r="29" spans="1:6">
      <c r="A29" s="11"/>
      <c r="B29" s="20"/>
      <c r="C29" s="17"/>
      <c r="D29" s="16"/>
      <c r="E29" s="18"/>
      <c r="F29" s="37"/>
    </row>
    <row r="30" spans="1:6" ht="210.75" customHeight="1">
      <c r="A30" s="7">
        <f>1+A27</f>
        <v>12</v>
      </c>
      <c r="B30" s="20" t="s">
        <v>31</v>
      </c>
      <c r="C30" s="17" t="s">
        <v>0</v>
      </c>
      <c r="D30" s="16">
        <f>D28</f>
        <v>100</v>
      </c>
      <c r="E30" s="18">
        <v>2401.6</v>
      </c>
      <c r="F30" s="37">
        <f>+ROUNDUP(PRODUCT(C30:E30),2)</f>
        <v>240160</v>
      </c>
    </row>
    <row r="31" spans="1:6">
      <c r="A31" s="11"/>
      <c r="B31" s="21"/>
      <c r="C31" s="9"/>
      <c r="D31" s="9"/>
      <c r="E31" s="9"/>
      <c r="F31" s="37"/>
    </row>
    <row r="32" spans="1:6">
      <c r="A32" s="11"/>
      <c r="B32" s="22" t="s">
        <v>37</v>
      </c>
      <c r="C32" s="24"/>
      <c r="D32" s="23"/>
      <c r="E32" s="25"/>
      <c r="F32" s="37"/>
    </row>
    <row r="33" spans="1:10">
      <c r="A33" s="11"/>
      <c r="B33" s="20"/>
      <c r="C33" s="17"/>
      <c r="D33" s="16"/>
      <c r="E33" s="18"/>
      <c r="F33" s="37"/>
    </row>
    <row r="34" spans="1:10" ht="78.75">
      <c r="A34" s="7">
        <f>1+A30</f>
        <v>13</v>
      </c>
      <c r="B34" s="26" t="s">
        <v>13</v>
      </c>
      <c r="C34" s="17" t="s">
        <v>6</v>
      </c>
      <c r="D34" s="16">
        <v>458.7</v>
      </c>
      <c r="E34" s="18">
        <v>61.25</v>
      </c>
      <c r="F34" s="37">
        <f>+ROUNDUP(PRODUCT(D34:E34),2)</f>
        <v>28095.379999999997</v>
      </c>
    </row>
    <row r="35" spans="1:10">
      <c r="A35" s="11"/>
      <c r="B35" s="20"/>
      <c r="C35" s="17"/>
      <c r="D35" s="16"/>
      <c r="E35" s="18"/>
      <c r="F35" s="37"/>
    </row>
    <row r="36" spans="1:10" ht="257.25" customHeight="1">
      <c r="A36" s="7">
        <f>1+A34</f>
        <v>14</v>
      </c>
      <c r="B36" s="26" t="s">
        <v>14</v>
      </c>
      <c r="C36" s="27"/>
      <c r="D36" s="27"/>
      <c r="E36" s="27"/>
      <c r="F36" s="37"/>
    </row>
    <row r="37" spans="1:10" ht="49.5" customHeight="1">
      <c r="A37" s="11"/>
      <c r="B37" s="35" t="s">
        <v>15</v>
      </c>
      <c r="C37" s="17" t="s">
        <v>8</v>
      </c>
      <c r="D37" s="16">
        <v>68.8</v>
      </c>
      <c r="E37" s="18">
        <v>5619.5</v>
      </c>
      <c r="F37" s="37">
        <f>+ROUNDUP(PRODUCT(D37:E37),2)</f>
        <v>386621.6</v>
      </c>
    </row>
    <row r="38" spans="1:10">
      <c r="A38" s="11"/>
      <c r="B38" s="26"/>
      <c r="C38" s="17"/>
      <c r="D38" s="16"/>
      <c r="E38" s="18"/>
      <c r="F38" s="37"/>
    </row>
    <row r="39" spans="1:10" ht="78.75">
      <c r="A39" s="7">
        <f>1+A36</f>
        <v>15</v>
      </c>
      <c r="B39" s="28" t="s">
        <v>16</v>
      </c>
      <c r="C39" s="30" t="s">
        <v>17</v>
      </c>
      <c r="D39" s="29">
        <v>200.78</v>
      </c>
      <c r="E39" s="18">
        <v>2.4</v>
      </c>
      <c r="F39" s="37">
        <f>+ROUNDUP(PRODUCT(D39:E39),2)</f>
        <v>481.88</v>
      </c>
    </row>
    <row r="40" spans="1:10">
      <c r="A40" s="11"/>
      <c r="B40" s="28"/>
      <c r="C40" s="30"/>
      <c r="D40" s="31"/>
      <c r="E40" s="18"/>
      <c r="F40" s="37"/>
    </row>
    <row r="41" spans="1:10" ht="133.5" customHeight="1">
      <c r="A41" s="7">
        <f>1+A39</f>
        <v>16</v>
      </c>
      <c r="B41" s="20" t="s">
        <v>18</v>
      </c>
      <c r="C41" s="17" t="s">
        <v>7</v>
      </c>
      <c r="D41" s="29">
        <v>2.0299999999999998</v>
      </c>
      <c r="E41" s="18">
        <v>5046.8</v>
      </c>
      <c r="F41" s="37">
        <f>+ROUNDUP(PRODUCT(D41:E41),2)</f>
        <v>10245.01</v>
      </c>
    </row>
    <row r="42" spans="1:10">
      <c r="A42" s="11"/>
      <c r="B42" s="20"/>
      <c r="C42" s="17"/>
      <c r="D42" s="29"/>
      <c r="E42" s="18"/>
      <c r="F42" s="37"/>
    </row>
    <row r="43" spans="1:10" ht="113.25" customHeight="1">
      <c r="A43" s="7">
        <f>1+A41</f>
        <v>17</v>
      </c>
      <c r="B43" s="32" t="s">
        <v>19</v>
      </c>
      <c r="C43" s="17"/>
      <c r="D43" s="33"/>
      <c r="E43" s="34"/>
      <c r="F43" s="37"/>
    </row>
    <row r="44" spans="1:10" ht="34.5" customHeight="1">
      <c r="A44" s="11"/>
      <c r="B44" s="32" t="s">
        <v>20</v>
      </c>
      <c r="C44" s="17" t="s">
        <v>7</v>
      </c>
      <c r="D44" s="33">
        <v>68.8</v>
      </c>
      <c r="E44" s="34">
        <v>1940.8</v>
      </c>
      <c r="F44" s="38">
        <f>D44*E44</f>
        <v>133527.03999999998</v>
      </c>
    </row>
    <row r="45" spans="1:10" ht="29.25" customHeight="1">
      <c r="A45" s="11"/>
      <c r="B45" s="24" t="s">
        <v>38</v>
      </c>
      <c r="C45" s="24"/>
      <c r="D45" s="23"/>
      <c r="E45" s="25"/>
      <c r="F45" s="36">
        <f>SUM(F7:F44)</f>
        <v>921989.55</v>
      </c>
      <c r="J45" s="39"/>
    </row>
  </sheetData>
  <sheetProtection formatColumns="0" formatRows="0" selectLockedCells="1" selectUnlockedCells="1"/>
  <mergeCells count="3">
    <mergeCell ref="A1:F1"/>
    <mergeCell ref="A2:F2"/>
    <mergeCell ref="A3:F3"/>
  </mergeCells>
  <printOptions horizontalCentered="1" gridLines="1"/>
  <pageMargins left="0.24803149599999999" right="0.261811024" top="0.74803149606299202" bottom="0.70866141732283505" header="0.47244094488188998" footer="0.511811023622047"/>
  <pageSetup paperSize="9" scale="8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site de </vt:lpstr>
      <vt:lpstr>'site de '!Print_Area</vt:lpstr>
      <vt:lpstr>'site de '!Print_Titles</vt:lpstr>
    </vt:vector>
  </TitlesOfParts>
  <Company>ABC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T05</dc:creator>
  <cp:lastModifiedBy>Soumya</cp:lastModifiedBy>
  <cp:lastPrinted>2014-01-07T06:59:51Z</cp:lastPrinted>
  <dcterms:created xsi:type="dcterms:W3CDTF">2005-03-16T04:18:19Z</dcterms:created>
  <dcterms:modified xsi:type="dcterms:W3CDTF">2014-01-16T11:12:18Z</dcterms:modified>
</cp:coreProperties>
</file>